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feed calcul" sheetId="1" r:id="rId1"/>
  </sheets>
  <definedNames/>
  <calcPr fullCalcOnLoad="1"/>
</workbook>
</file>

<file path=xl/sharedStrings.xml><?xml version="1.0" encoding="utf-8"?>
<sst xmlns="http://schemas.openxmlformats.org/spreadsheetml/2006/main" count="46" uniqueCount="39">
  <si>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</si>
  <si>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</si>
  <si>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</si>
  <si>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</si>
  <si>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</si>
  <si>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</si>
  <si>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</si>
  <si>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</si>
  <si>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</si>
  <si>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</si>
  <si>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mm</t>
  </si>
  <si>
    <t>MHz</t>
  </si>
  <si>
    <t>Lambda</t>
  </si>
  <si>
    <t>Calculation of septum transformer on picture</t>
  </si>
  <si>
    <t>Frequency:</t>
  </si>
  <si>
    <t>Calcul of wave lenght:</t>
  </si>
  <si>
    <t>Messe</t>
  </si>
  <si>
    <t>distance in mm</t>
  </si>
  <si>
    <t>Long of tooth</t>
  </si>
  <si>
    <t>Brite of tooth</t>
  </si>
  <si>
    <t>Messe in mm</t>
  </si>
  <si>
    <t>Distance from output on feed and transformer</t>
  </si>
  <si>
    <t>Distance beetven dipol and rear wall</t>
  </si>
  <si>
    <t>Dipol long</t>
  </si>
  <si>
    <t>Total of feed lenght</t>
  </si>
  <si>
    <t>Picture of transformer</t>
  </si>
  <si>
    <t>K</t>
  </si>
  <si>
    <t>L</t>
  </si>
  <si>
    <t>M</t>
  </si>
  <si>
    <t>Total</t>
  </si>
  <si>
    <t xml:space="preserve">  J</t>
  </si>
  <si>
    <t xml:space="preserve">          I</t>
  </si>
  <si>
    <t xml:space="preserve">   H</t>
  </si>
  <si>
    <t xml:space="preserve">   F</t>
  </si>
  <si>
    <t xml:space="preserve">  G</t>
  </si>
  <si>
    <t>For calculation you must write only input frequency</t>
  </si>
  <si>
    <t>Thickness of septum transformer sheet</t>
  </si>
  <si>
    <t>Total lenght</t>
  </si>
  <si>
    <t>No critical parameter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</si>
</sst>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</numFmts>
  <fonts count="9">
    <font>
      <sz val="10"/>
      <name val="Arial CE"/>
      <family val="0"/>
    </font>
    <font>
      <b/>
      <sz val="10"/>
      <name val="Arial CE"/>
      <family val="2"/>
    </font>
    <font>
      <sz val="16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i/>
      <sz val="12"/>
      <name val="Arial CE"/>
      <family val="2"/>
    </font>
    <font>
      <b/>
      <u val="single"/>
      <sz val="14"/>
      <color indexed="10"/>
      <name val="Arial CE"/>
      <family val="2"/>
    </font>
    <font>
      <b/>
      <u val="single"/>
      <sz val="16"/>
      <name val="Arial CE"/>
      <family val="2"/>
    </font>
    <font>
      <b/>
      <sz val="14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1" fontId="5" fillId="0" borderId="0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6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65" fontId="5" fillId="0" borderId="0" xfId="0" applyNumberFormat="1" applyFont="1" applyBorder="1" applyAlignment="1">
      <alignment horizontal="center" vertical="center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right"/>
    </xf>
    <xf numFmtId="0" fontId="6" fillId="3" borderId="6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5" fillId="0" borderId="30" xfId="0" applyNumberFormat="1" applyFont="1" applyBorder="1" applyAlignment="1">
      <alignment horizontal="center" vertical="center"/>
    </xf>
    <xf numFmtId="164" fontId="5" fillId="0" borderId="31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64" fontId="5" fillId="0" borderId="28" xfId="0" applyNumberFormat="1" applyFont="1" applyBorder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7" fillId="5" borderId="34" xfId="0" applyFont="1" applyFill="1" applyBorder="1" applyAlignment="1">
      <alignment horizontal="center" vertical="center"/>
    </xf>
    <xf numFmtId="0" fontId="7" fillId="5" borderId="35" xfId="0" applyFont="1" applyFill="1" applyBorder="1" applyAlignment="1">
      <alignment horizontal="center" vertical="center"/>
    </xf>
    <xf numFmtId="0" fontId="7" fillId="5" borderId="36" xfId="0" applyFont="1" applyFill="1" applyBorder="1" applyAlignment="1">
      <alignment horizontal="center" vertical="center"/>
    </xf>
    <xf numFmtId="0" fontId="3" fillId="5" borderId="34" xfId="0" applyFont="1" applyFill="1" applyBorder="1" applyAlignment="1" applyProtection="1">
      <alignment horizontal="center" vertical="center"/>
      <protection hidden="1"/>
    </xf>
    <xf numFmtId="0" fontId="3" fillId="5" borderId="36" xfId="0" applyFont="1" applyFill="1" applyBorder="1" applyAlignment="1" applyProtection="1">
      <alignment horizontal="center" vertical="center"/>
      <protection hidden="1"/>
    </xf>
    <xf numFmtId="165" fontId="1" fillId="6" borderId="34" xfId="0" applyNumberFormat="1" applyFont="1" applyFill="1" applyBorder="1" applyAlignment="1">
      <alignment horizontal="center" vertical="center"/>
    </xf>
    <xf numFmtId="165" fontId="1" fillId="6" borderId="3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1" fillId="0" borderId="31" xfId="0" applyFont="1" applyBorder="1" applyAlignment="1">
      <alignment horizontal="center" vertical="center"/>
    </xf>
    <xf numFmtId="0" fontId="0" fillId="0" borderId="33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31</xdr:row>
      <xdr:rowOff>9525</xdr:rowOff>
    </xdr:from>
    <xdr:to>
      <xdr:col>10</xdr:col>
      <xdr:colOff>76200</xdr:colOff>
      <xdr:row>31</xdr:row>
      <xdr:rowOff>9525</xdr:rowOff>
    </xdr:to>
    <xdr:sp>
      <xdr:nvSpPr>
        <xdr:cNvPr id="1" name="Line 2"/>
        <xdr:cNvSpPr>
          <a:spLocks/>
        </xdr:cNvSpPr>
      </xdr:nvSpPr>
      <xdr:spPr>
        <a:xfrm flipV="1">
          <a:off x="1371600" y="5572125"/>
          <a:ext cx="523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57150</xdr:colOff>
      <xdr:row>40</xdr:row>
      <xdr:rowOff>123825</xdr:rowOff>
    </xdr:from>
    <xdr:to>
      <xdr:col>9</xdr:col>
      <xdr:colOff>142875</xdr:colOff>
      <xdr:row>41</xdr:row>
      <xdr:rowOff>47625</xdr:rowOff>
    </xdr:to>
    <xdr:sp>
      <xdr:nvSpPr>
        <xdr:cNvPr id="2" name="Oval 3"/>
        <xdr:cNvSpPr>
          <a:spLocks/>
        </xdr:cNvSpPr>
      </xdr:nvSpPr>
      <xdr:spPr>
        <a:xfrm>
          <a:off x="5905500" y="7162800"/>
          <a:ext cx="85725" cy="952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114300</xdr:colOff>
      <xdr:row>41</xdr:row>
      <xdr:rowOff>9525</xdr:rowOff>
    </xdr:from>
    <xdr:to>
      <xdr:col>9</xdr:col>
      <xdr:colOff>114300</xdr:colOff>
      <xdr:row>47</xdr:row>
      <xdr:rowOff>142875</xdr:rowOff>
    </xdr:to>
    <xdr:sp>
      <xdr:nvSpPr>
        <xdr:cNvPr id="3" name="Line 4"/>
        <xdr:cNvSpPr>
          <a:spLocks/>
        </xdr:cNvSpPr>
      </xdr:nvSpPr>
      <xdr:spPr>
        <a:xfrm>
          <a:off x="5962650" y="7219950"/>
          <a:ext cx="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114300</xdr:colOff>
      <xdr:row>47</xdr:row>
      <xdr:rowOff>9525</xdr:rowOff>
    </xdr:from>
    <xdr:to>
      <xdr:col>10</xdr:col>
      <xdr:colOff>0</xdr:colOff>
      <xdr:row>47</xdr:row>
      <xdr:rowOff>9525</xdr:rowOff>
    </xdr:to>
    <xdr:sp>
      <xdr:nvSpPr>
        <xdr:cNvPr id="4" name="Line 5"/>
        <xdr:cNvSpPr>
          <a:spLocks/>
        </xdr:cNvSpPr>
      </xdr:nvSpPr>
      <xdr:spPr>
        <a:xfrm>
          <a:off x="5962650" y="82200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44</xdr:row>
      <xdr:rowOff>0</xdr:rowOff>
    </xdr:to>
    <xdr:sp>
      <xdr:nvSpPr>
        <xdr:cNvPr id="5" name="Line 6"/>
        <xdr:cNvSpPr>
          <a:spLocks/>
        </xdr:cNvSpPr>
      </xdr:nvSpPr>
      <xdr:spPr>
        <a:xfrm>
          <a:off x="2743200" y="7553325"/>
          <a:ext cx="0" cy="1714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161925</xdr:rowOff>
    </xdr:from>
    <xdr:to>
      <xdr:col>5</xdr:col>
      <xdr:colOff>0</xdr:colOff>
      <xdr:row>43</xdr:row>
      <xdr:rowOff>0</xdr:rowOff>
    </xdr:to>
    <xdr:sp>
      <xdr:nvSpPr>
        <xdr:cNvPr id="6" name="Line 7"/>
        <xdr:cNvSpPr>
          <a:spLocks/>
        </xdr:cNvSpPr>
      </xdr:nvSpPr>
      <xdr:spPr>
        <a:xfrm>
          <a:off x="3429000" y="7372350"/>
          <a:ext cx="0" cy="1809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161925</xdr:rowOff>
    </xdr:from>
    <xdr:to>
      <xdr:col>6</xdr:col>
      <xdr:colOff>0</xdr:colOff>
      <xdr:row>42</xdr:row>
      <xdr:rowOff>0</xdr:rowOff>
    </xdr:to>
    <xdr:sp>
      <xdr:nvSpPr>
        <xdr:cNvPr id="7" name="Line 8"/>
        <xdr:cNvSpPr>
          <a:spLocks/>
        </xdr:cNvSpPr>
      </xdr:nvSpPr>
      <xdr:spPr>
        <a:xfrm>
          <a:off x="4114800" y="7200900"/>
          <a:ext cx="0" cy="1809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40</xdr:row>
      <xdr:rowOff>161925</xdr:rowOff>
    </xdr:to>
    <xdr:sp>
      <xdr:nvSpPr>
        <xdr:cNvPr id="8" name="Line 9"/>
        <xdr:cNvSpPr>
          <a:spLocks/>
        </xdr:cNvSpPr>
      </xdr:nvSpPr>
      <xdr:spPr>
        <a:xfrm>
          <a:off x="4800600" y="6877050"/>
          <a:ext cx="0" cy="3238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39</xdr:row>
      <xdr:rowOff>0</xdr:rowOff>
    </xdr:to>
    <xdr:sp>
      <xdr:nvSpPr>
        <xdr:cNvPr id="9" name="Line 10"/>
        <xdr:cNvSpPr>
          <a:spLocks/>
        </xdr:cNvSpPr>
      </xdr:nvSpPr>
      <xdr:spPr>
        <a:xfrm>
          <a:off x="5486400" y="6705600"/>
          <a:ext cx="0" cy="1714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266700</xdr:colOff>
      <xdr:row>37</xdr:row>
      <xdr:rowOff>142875</xdr:rowOff>
    </xdr:from>
    <xdr:to>
      <xdr:col>2</xdr:col>
      <xdr:colOff>266700</xdr:colOff>
      <xdr:row>43</xdr:row>
      <xdr:rowOff>161925</xdr:rowOff>
    </xdr:to>
    <xdr:sp>
      <xdr:nvSpPr>
        <xdr:cNvPr id="10" name="Line 11"/>
        <xdr:cNvSpPr>
          <a:spLocks/>
        </xdr:cNvSpPr>
      </xdr:nvSpPr>
      <xdr:spPr>
        <a:xfrm flipV="1">
          <a:off x="1638300" y="6677025"/>
          <a:ext cx="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485775</xdr:colOff>
      <xdr:row>39</xdr:row>
      <xdr:rowOff>9525</xdr:rowOff>
    </xdr:from>
    <xdr:to>
      <xdr:col>7</xdr:col>
      <xdr:colOff>9525</xdr:colOff>
      <xdr:row>39</xdr:row>
      <xdr:rowOff>9525</xdr:rowOff>
    </xdr:to>
    <xdr:sp>
      <xdr:nvSpPr>
        <xdr:cNvPr id="11" name="Line 12"/>
        <xdr:cNvSpPr>
          <a:spLocks/>
        </xdr:cNvSpPr>
      </xdr:nvSpPr>
      <xdr:spPr>
        <a:xfrm flipH="1">
          <a:off x="1857375" y="6886575"/>
          <a:ext cx="295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609600</xdr:colOff>
      <xdr:row>39</xdr:row>
      <xdr:rowOff>9525</xdr:rowOff>
    </xdr:from>
    <xdr:to>
      <xdr:col>2</xdr:col>
      <xdr:colOff>609600</xdr:colOff>
      <xdr:row>43</xdr:row>
      <xdr:rowOff>161925</xdr:rowOff>
    </xdr:to>
    <xdr:sp>
      <xdr:nvSpPr>
        <xdr:cNvPr id="12" name="Line 13"/>
        <xdr:cNvSpPr>
          <a:spLocks/>
        </xdr:cNvSpPr>
      </xdr:nvSpPr>
      <xdr:spPr>
        <a:xfrm>
          <a:off x="1981200" y="68865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180975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13" name="Line 14"/>
        <xdr:cNvSpPr>
          <a:spLocks/>
        </xdr:cNvSpPr>
      </xdr:nvSpPr>
      <xdr:spPr>
        <a:xfrm flipH="1">
          <a:off x="2238375" y="721042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342900</xdr:colOff>
      <xdr:row>40</xdr:row>
      <xdr:rowOff>161925</xdr:rowOff>
    </xdr:from>
    <xdr:to>
      <xdr:col>3</xdr:col>
      <xdr:colOff>342900</xdr:colOff>
      <xdr:row>44</xdr:row>
      <xdr:rowOff>0</xdr:rowOff>
    </xdr:to>
    <xdr:sp>
      <xdr:nvSpPr>
        <xdr:cNvPr id="14" name="Line 15"/>
        <xdr:cNvSpPr>
          <a:spLocks/>
        </xdr:cNvSpPr>
      </xdr:nvSpPr>
      <xdr:spPr>
        <a:xfrm>
          <a:off x="2400300" y="72009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504825</xdr:colOff>
      <xdr:row>43</xdr:row>
      <xdr:rowOff>0</xdr:rowOff>
    </xdr:from>
    <xdr:to>
      <xdr:col>5</xdr:col>
      <xdr:colOff>504825</xdr:colOff>
      <xdr:row>43</xdr:row>
      <xdr:rowOff>161925</xdr:rowOff>
    </xdr:to>
    <xdr:sp>
      <xdr:nvSpPr>
        <xdr:cNvPr id="15" name="Line 16"/>
        <xdr:cNvSpPr>
          <a:spLocks/>
        </xdr:cNvSpPr>
      </xdr:nvSpPr>
      <xdr:spPr>
        <a:xfrm>
          <a:off x="3933825" y="75533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457200</xdr:colOff>
      <xdr:row>42</xdr:row>
      <xdr:rowOff>0</xdr:rowOff>
    </xdr:from>
    <xdr:to>
      <xdr:col>6</xdr:col>
      <xdr:colOff>457200</xdr:colOff>
      <xdr:row>44</xdr:row>
      <xdr:rowOff>9525</xdr:rowOff>
    </xdr:to>
    <xdr:sp>
      <xdr:nvSpPr>
        <xdr:cNvPr id="16" name="Line 17"/>
        <xdr:cNvSpPr>
          <a:spLocks/>
        </xdr:cNvSpPr>
      </xdr:nvSpPr>
      <xdr:spPr>
        <a:xfrm>
          <a:off x="4572000" y="738187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44</xdr:row>
      <xdr:rowOff>9525</xdr:rowOff>
    </xdr:from>
    <xdr:to>
      <xdr:col>3</xdr:col>
      <xdr:colOff>676275</xdr:colOff>
      <xdr:row>49</xdr:row>
      <xdr:rowOff>28575</xdr:rowOff>
    </xdr:to>
    <xdr:sp>
      <xdr:nvSpPr>
        <xdr:cNvPr id="17" name="Line 18"/>
        <xdr:cNvSpPr>
          <a:spLocks/>
        </xdr:cNvSpPr>
      </xdr:nvSpPr>
      <xdr:spPr>
        <a:xfrm>
          <a:off x="2733675" y="77343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49</xdr:row>
      <xdr:rowOff>19050</xdr:rowOff>
    </xdr:to>
    <xdr:sp>
      <xdr:nvSpPr>
        <xdr:cNvPr id="18" name="Line 19"/>
        <xdr:cNvSpPr>
          <a:spLocks/>
        </xdr:cNvSpPr>
      </xdr:nvSpPr>
      <xdr:spPr>
        <a:xfrm>
          <a:off x="1371600" y="77247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47625</xdr:rowOff>
    </xdr:from>
    <xdr:to>
      <xdr:col>3</xdr:col>
      <xdr:colOff>676275</xdr:colOff>
      <xdr:row>48</xdr:row>
      <xdr:rowOff>47625</xdr:rowOff>
    </xdr:to>
    <xdr:sp>
      <xdr:nvSpPr>
        <xdr:cNvPr id="19" name="Line 20"/>
        <xdr:cNvSpPr>
          <a:spLocks/>
        </xdr:cNvSpPr>
      </xdr:nvSpPr>
      <xdr:spPr>
        <a:xfrm>
          <a:off x="1371600" y="842010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showGridLines="0" tabSelected="1" zoomScale="75" zoomScaleNormal="75" workbookViewId="0" topLeftCell="A1">
      <selection activeCell="N13" sqref="N13"/>
    </sheetView>
  </sheetViews>
  <sheetFormatPr defaultColWidth="9.00390625" defaultRowHeight="12.75"/>
  <cols>
    <col min="9" max="9" width="4.75390625" style="0" customWidth="1"/>
  </cols>
  <sheetData>
    <row r="1" spans="1:11" s="3" customFormat="1" ht="28.5" customHeight="1" thickBot="1">
      <c r="A1" s="83" t="s">
        <v>35</v>
      </c>
      <c r="B1" s="84"/>
      <c r="C1" s="84"/>
      <c r="D1" s="84"/>
      <c r="E1" s="84"/>
      <c r="F1" s="84"/>
      <c r="G1" s="84"/>
      <c r="H1" s="84"/>
      <c r="I1" s="84"/>
      <c r="J1" s="84"/>
      <c r="K1" s="85"/>
    </row>
    <row r="2" ht="4.5" customHeight="1"/>
    <row r="3" spans="1:11" ht="25.5" customHeight="1">
      <c r="A3" s="49" t="s">
        <v>13</v>
      </c>
      <c r="B3" s="50"/>
      <c r="C3" s="50"/>
      <c r="D3" s="50"/>
      <c r="E3" s="50"/>
      <c r="F3" s="50"/>
      <c r="G3" s="50"/>
      <c r="H3" s="50"/>
      <c r="I3" s="50"/>
      <c r="J3" s="50"/>
      <c r="K3" s="51"/>
    </row>
    <row r="4" ht="3" customHeight="1" thickBot="1"/>
    <row r="5" spans="1:6" s="4" customFormat="1" ht="21" customHeight="1" thickBot="1">
      <c r="A5" s="90" t="s">
        <v>14</v>
      </c>
      <c r="B5" s="90"/>
      <c r="C5" s="91"/>
      <c r="D5" s="86">
        <v>1296</v>
      </c>
      <c r="E5" s="87"/>
      <c r="F5" s="5" t="s">
        <v>11</v>
      </c>
    </row>
    <row r="6" spans="2:6" ht="3" customHeight="1" thickBot="1">
      <c r="B6" s="2"/>
      <c r="D6" s="1"/>
      <c r="E6" s="1"/>
      <c r="F6" s="2"/>
    </row>
    <row r="7" spans="1:11" s="4" customFormat="1" ht="18" customHeight="1" thickBot="1">
      <c r="A7" s="90" t="s">
        <v>15</v>
      </c>
      <c r="B7" s="90"/>
      <c r="C7" s="91"/>
      <c r="D7" s="88">
        <f>300/D5*1000</f>
        <v>231.4814814814815</v>
      </c>
      <c r="E7" s="89"/>
      <c r="F7" s="5" t="s">
        <v>10</v>
      </c>
      <c r="J7" t="s">
        <v>12</v>
      </c>
      <c r="K7" s="45"/>
    </row>
    <row r="8" ht="3" customHeight="1">
      <c r="K8" s="46"/>
    </row>
    <row r="9" spans="1:11" s="6" customFormat="1" ht="13.5" customHeight="1" thickBot="1">
      <c r="A9" s="77" t="s">
        <v>16</v>
      </c>
      <c r="B9" s="74"/>
      <c r="C9" s="74" t="s">
        <v>17</v>
      </c>
      <c r="D9" s="74"/>
      <c r="E9" s="13"/>
      <c r="F9" s="13"/>
      <c r="G9" s="13"/>
      <c r="H9" s="13"/>
      <c r="I9" s="14"/>
      <c r="J9"/>
      <c r="K9" s="47"/>
    </row>
    <row r="10" spans="1:11" s="4" customFormat="1" ht="15.75" thickTop="1">
      <c r="A10" s="78" t="s">
        <v>0</v>
      </c>
      <c r="B10" s="66"/>
      <c r="C10" s="75">
        <f>D7*0.338</f>
        <v>78.24074074074075</v>
      </c>
      <c r="D10" s="76"/>
      <c r="E10" s="66" t="s">
        <v>18</v>
      </c>
      <c r="F10" s="66"/>
      <c r="G10" s="66"/>
      <c r="H10" s="66"/>
      <c r="I10" s="67"/>
      <c r="J10">
        <v>0.338</v>
      </c>
      <c r="K10" s="45"/>
    </row>
    <row r="11" spans="1:11" s="4" customFormat="1" ht="15">
      <c r="A11" s="62" t="s">
        <v>1</v>
      </c>
      <c r="B11" s="63"/>
      <c r="C11" s="55">
        <f>D7*0.597</f>
        <v>138.19444444444446</v>
      </c>
      <c r="D11" s="56"/>
      <c r="E11" s="63"/>
      <c r="F11" s="63"/>
      <c r="G11" s="63"/>
      <c r="H11" s="63"/>
      <c r="I11" s="68"/>
      <c r="J11">
        <v>0.597</v>
      </c>
      <c r="K11" s="45"/>
    </row>
    <row r="12" spans="1:11" s="4" customFormat="1" ht="15">
      <c r="A12" s="62" t="s">
        <v>2</v>
      </c>
      <c r="B12" s="63"/>
      <c r="C12" s="55">
        <f>D7*0.868</f>
        <v>200.92592592592592</v>
      </c>
      <c r="D12" s="56"/>
      <c r="E12" s="63"/>
      <c r="F12" s="63"/>
      <c r="G12" s="63"/>
      <c r="H12" s="63"/>
      <c r="I12" s="68"/>
      <c r="J12">
        <v>0.86</v>
      </c>
      <c r="K12" s="45"/>
    </row>
    <row r="13" spans="1:11" s="4" customFormat="1" ht="15">
      <c r="A13" s="62" t="s">
        <v>3</v>
      </c>
      <c r="B13" s="63"/>
      <c r="C13" s="55">
        <f>D7*0.961</f>
        <v>222.4537037037037</v>
      </c>
      <c r="D13" s="56"/>
      <c r="E13" s="63"/>
      <c r="F13" s="63"/>
      <c r="G13" s="63"/>
      <c r="H13" s="63"/>
      <c r="I13" s="68"/>
      <c r="J13">
        <v>0.961</v>
      </c>
      <c r="K13" s="45"/>
    </row>
    <row r="14" spans="1:11" s="4" customFormat="1" ht="15.75" thickBot="1">
      <c r="A14" s="72" t="s">
        <v>4</v>
      </c>
      <c r="B14" s="73"/>
      <c r="C14" s="70">
        <f>D7*1.6</f>
        <v>370.37037037037044</v>
      </c>
      <c r="D14" s="71"/>
      <c r="E14" s="73"/>
      <c r="F14" s="73"/>
      <c r="G14" s="73"/>
      <c r="H14" s="73"/>
      <c r="I14" s="92"/>
      <c r="J14">
        <v>1.6</v>
      </c>
      <c r="K14" s="45"/>
    </row>
    <row r="15" spans="1:11" s="4" customFormat="1" ht="15.75" thickTop="1">
      <c r="A15" s="62" t="s">
        <v>5</v>
      </c>
      <c r="B15" s="63"/>
      <c r="C15" s="55">
        <f>D7*0.08</f>
        <v>18.51851851851852</v>
      </c>
      <c r="D15" s="56"/>
      <c r="E15" s="66" t="s">
        <v>19</v>
      </c>
      <c r="F15" s="66"/>
      <c r="G15" s="66"/>
      <c r="H15" s="66"/>
      <c r="I15" s="67"/>
      <c r="J15">
        <v>0.08</v>
      </c>
      <c r="K15" s="45"/>
    </row>
    <row r="16" spans="1:11" s="4" customFormat="1" ht="15">
      <c r="A16" s="62" t="s">
        <v>6</v>
      </c>
      <c r="B16" s="63"/>
      <c r="C16" s="55">
        <f>D7*0.178</f>
        <v>41.2037037037037</v>
      </c>
      <c r="D16" s="56"/>
      <c r="E16" s="63"/>
      <c r="F16" s="63"/>
      <c r="G16" s="63"/>
      <c r="H16" s="63"/>
      <c r="I16" s="68"/>
      <c r="J16">
        <v>0.178</v>
      </c>
      <c r="K16" s="45"/>
    </row>
    <row r="17" spans="1:11" s="4" customFormat="1" ht="15">
      <c r="A17" s="62" t="s">
        <v>7</v>
      </c>
      <c r="B17" s="63"/>
      <c r="C17" s="55">
        <f>D7*0.301</f>
        <v>69.67592592592592</v>
      </c>
      <c r="D17" s="56"/>
      <c r="E17" s="63"/>
      <c r="F17" s="63"/>
      <c r="G17" s="63"/>
      <c r="H17" s="63"/>
      <c r="I17" s="68"/>
      <c r="J17">
        <v>0.301</v>
      </c>
      <c r="K17" s="45"/>
    </row>
    <row r="18" spans="1:11" s="4" customFormat="1" ht="15">
      <c r="A18" s="62" t="s">
        <v>8</v>
      </c>
      <c r="B18" s="63"/>
      <c r="C18" s="55">
        <f>D7*0.491</f>
        <v>113.65740740740742</v>
      </c>
      <c r="D18" s="56"/>
      <c r="E18" s="63"/>
      <c r="F18" s="63"/>
      <c r="G18" s="63"/>
      <c r="H18" s="63"/>
      <c r="I18" s="68"/>
      <c r="J18">
        <v>0.491</v>
      </c>
      <c r="K18" s="45"/>
    </row>
    <row r="19" spans="1:11" s="4" customFormat="1" ht="15">
      <c r="A19" s="64" t="s">
        <v>9</v>
      </c>
      <c r="B19" s="65"/>
      <c r="C19" s="57">
        <f>D7*0.626</f>
        <v>144.90740740740742</v>
      </c>
      <c r="D19" s="58"/>
      <c r="E19" s="65"/>
      <c r="F19" s="65"/>
      <c r="G19" s="65"/>
      <c r="H19" s="65"/>
      <c r="I19" s="69"/>
      <c r="J19">
        <v>0.626</v>
      </c>
      <c r="K19" s="45"/>
    </row>
    <row r="20" spans="10:11" s="4" customFormat="1" ht="3" customHeight="1">
      <c r="J20"/>
      <c r="K20" s="45"/>
    </row>
    <row r="21" spans="1:11" s="4" customFormat="1" ht="13.5" thickBot="1">
      <c r="A21" s="59" t="s">
        <v>20</v>
      </c>
      <c r="B21" s="60"/>
      <c r="C21" s="60"/>
      <c r="D21" s="60"/>
      <c r="E21" s="60"/>
      <c r="F21" s="60"/>
      <c r="G21" s="60"/>
      <c r="H21" s="60"/>
      <c r="I21" s="61"/>
      <c r="J21"/>
      <c r="K21" s="45"/>
    </row>
    <row r="22" spans="1:11" s="4" customFormat="1" ht="15.75" thickTop="1">
      <c r="A22" s="93" t="s">
        <v>21</v>
      </c>
      <c r="B22" s="94"/>
      <c r="C22" s="94"/>
      <c r="D22" s="94"/>
      <c r="E22" s="94"/>
      <c r="F22" s="11">
        <f>D7</f>
        <v>231.4814814814815</v>
      </c>
      <c r="G22" s="8" t="s">
        <v>26</v>
      </c>
      <c r="H22" s="8"/>
      <c r="I22" s="9"/>
      <c r="J22">
        <v>1</v>
      </c>
      <c r="K22" s="45"/>
    </row>
    <row r="23" spans="1:11" s="4" customFormat="1" ht="15">
      <c r="A23" s="81" t="s">
        <v>22</v>
      </c>
      <c r="B23" s="82"/>
      <c r="C23" s="82"/>
      <c r="D23" s="82"/>
      <c r="E23" s="82"/>
      <c r="F23" s="11">
        <f>D7*J23</f>
        <v>43.98148148148149</v>
      </c>
      <c r="G23" s="8" t="s">
        <v>27</v>
      </c>
      <c r="H23" s="8"/>
      <c r="I23" s="9"/>
      <c r="J23">
        <v>0.19</v>
      </c>
      <c r="K23" s="45"/>
    </row>
    <row r="24" spans="1:11" s="4" customFormat="1" ht="15">
      <c r="A24" s="81" t="s">
        <v>23</v>
      </c>
      <c r="B24" s="82"/>
      <c r="C24" s="82"/>
      <c r="D24" s="82"/>
      <c r="E24" s="82"/>
      <c r="F24" s="11">
        <f>D7*J24</f>
        <v>42.824074074074076</v>
      </c>
      <c r="G24" s="8" t="s">
        <v>28</v>
      </c>
      <c r="H24" s="8"/>
      <c r="I24" s="9"/>
      <c r="J24">
        <v>0.185</v>
      </c>
      <c r="K24" s="45"/>
    </row>
    <row r="25" spans="1:11" s="4" customFormat="1" ht="15">
      <c r="A25" s="81" t="s">
        <v>36</v>
      </c>
      <c r="B25" s="82"/>
      <c r="C25" s="82"/>
      <c r="D25" s="82"/>
      <c r="E25" s="82"/>
      <c r="F25" s="44">
        <f>D7*0.008</f>
        <v>1.851851851851852</v>
      </c>
      <c r="G25" s="63" t="s">
        <v>38</v>
      </c>
      <c r="H25" s="63"/>
      <c r="I25" s="68"/>
      <c r="J25"/>
      <c r="K25" s="45"/>
    </row>
    <row r="26" spans="1:11" s="4" customFormat="1" ht="15">
      <c r="A26" s="79" t="s">
        <v>24</v>
      </c>
      <c r="B26" s="80"/>
      <c r="C26" s="80"/>
      <c r="D26" s="80"/>
      <c r="E26" s="80"/>
      <c r="F26" s="12">
        <f>C14+F22</f>
        <v>601.851851851852</v>
      </c>
      <c r="G26" s="28" t="s">
        <v>29</v>
      </c>
      <c r="H26" s="7"/>
      <c r="I26" s="10"/>
      <c r="J26"/>
      <c r="K26" s="45"/>
    </row>
    <row r="28" spans="1:11" ht="22.5" customHeight="1">
      <c r="A28" s="52" t="s">
        <v>25</v>
      </c>
      <c r="B28" s="53"/>
      <c r="C28" s="53"/>
      <c r="D28" s="53"/>
      <c r="E28" s="53"/>
      <c r="F28" s="53"/>
      <c r="G28" s="53"/>
      <c r="H28" s="53"/>
      <c r="I28" s="53"/>
      <c r="J28" s="53"/>
      <c r="K28" s="54"/>
    </row>
    <row r="31" spans="3:10" ht="12.75">
      <c r="C31" s="20"/>
      <c r="D31" s="20"/>
      <c r="E31" s="20"/>
      <c r="F31" s="1" t="s">
        <v>37</v>
      </c>
      <c r="G31" s="20"/>
      <c r="H31" s="20"/>
      <c r="I31" s="20"/>
      <c r="J31" s="20"/>
    </row>
    <row r="32" spans="3:10" ht="12.75">
      <c r="C32" s="17"/>
      <c r="E32" s="15"/>
      <c r="F32" s="15"/>
      <c r="G32" s="27" t="s">
        <v>4</v>
      </c>
      <c r="H32" s="15"/>
      <c r="I32" s="15"/>
      <c r="J32" s="19"/>
    </row>
    <row r="33" spans="3:10" ht="12.75">
      <c r="C33" s="17"/>
      <c r="E33" s="16"/>
      <c r="F33" s="34"/>
      <c r="G33" s="35" t="s">
        <v>3</v>
      </c>
      <c r="H33" s="34"/>
      <c r="J33" s="18"/>
    </row>
    <row r="34" spans="3:10" ht="12.75">
      <c r="C34" s="17"/>
      <c r="E34" s="16"/>
      <c r="F34" s="35" t="s">
        <v>2</v>
      </c>
      <c r="G34" s="34"/>
      <c r="H34" s="18"/>
      <c r="J34" s="18"/>
    </row>
    <row r="35" spans="3:10" ht="12.75">
      <c r="C35" s="17"/>
      <c r="E35" s="16"/>
      <c r="F35" s="35" t="s">
        <v>1</v>
      </c>
      <c r="G35" s="18"/>
      <c r="H35" s="18"/>
      <c r="J35" s="18"/>
    </row>
    <row r="36" spans="3:10" ht="12.75">
      <c r="C36" s="17"/>
      <c r="E36" s="38" t="s">
        <v>0</v>
      </c>
      <c r="F36" s="18"/>
      <c r="G36" s="18"/>
      <c r="H36" s="18"/>
      <c r="J36" s="33"/>
    </row>
    <row r="37" spans="3:10" ht="12.75">
      <c r="C37" s="17"/>
      <c r="E37" s="30"/>
      <c r="F37" s="18"/>
      <c r="G37" s="18"/>
      <c r="H37" s="18"/>
      <c r="J37" s="18"/>
    </row>
    <row r="38" spans="3:17" ht="13.5" thickBot="1">
      <c r="C38" s="17"/>
      <c r="E38" s="30"/>
      <c r="F38" s="18"/>
      <c r="G38" s="18"/>
      <c r="H38" s="18"/>
      <c r="I38" s="20"/>
      <c r="J38" s="26"/>
      <c r="K38" s="20"/>
      <c r="L38" s="20"/>
      <c r="M38" s="20"/>
      <c r="N38" s="20"/>
      <c r="O38" s="20"/>
      <c r="P38" s="20"/>
      <c r="Q38" s="20"/>
    </row>
    <row r="39" spans="3:18" ht="13.5" thickBot="1">
      <c r="C39" s="21"/>
      <c r="D39" s="22"/>
      <c r="E39" s="37"/>
      <c r="F39" s="36"/>
      <c r="G39" s="36"/>
      <c r="H39" s="41"/>
      <c r="I39" s="22"/>
      <c r="J39" s="42"/>
      <c r="K39" s="20"/>
      <c r="L39" s="20"/>
      <c r="M39" s="20"/>
      <c r="N39" s="20"/>
      <c r="O39" s="20"/>
      <c r="P39" s="20"/>
      <c r="Q39" s="20"/>
      <c r="R39" s="20"/>
    </row>
    <row r="40" spans="3:18" ht="12.75">
      <c r="C40" s="23" t="s">
        <v>30</v>
      </c>
      <c r="D40" s="20"/>
      <c r="E40" s="30"/>
      <c r="F40" s="18"/>
      <c r="G40" s="20"/>
      <c r="H40" s="17"/>
      <c r="I40" s="20"/>
      <c r="J40" s="24"/>
      <c r="P40" s="20"/>
      <c r="Q40" s="20"/>
      <c r="R40" s="20"/>
    </row>
    <row r="41" spans="3:18" ht="13.5" thickBot="1">
      <c r="C41" s="23" t="s">
        <v>31</v>
      </c>
      <c r="D41" s="20"/>
      <c r="E41" s="30"/>
      <c r="F41" s="18"/>
      <c r="G41" s="29"/>
      <c r="H41" s="20"/>
      <c r="I41" s="20"/>
      <c r="J41" s="24"/>
      <c r="K41" s="20"/>
      <c r="L41" s="20"/>
      <c r="M41" s="20"/>
      <c r="N41" s="20"/>
      <c r="O41" s="20"/>
      <c r="P41" s="20"/>
      <c r="Q41" s="20"/>
      <c r="R41" s="20"/>
    </row>
    <row r="42" spans="3:18" ht="13.5" thickBot="1">
      <c r="C42" s="23"/>
      <c r="D42" s="20"/>
      <c r="E42" s="30"/>
      <c r="F42" s="31"/>
      <c r="G42" s="32"/>
      <c r="H42" s="20"/>
      <c r="I42" s="20"/>
      <c r="J42" s="24"/>
      <c r="K42" s="20"/>
      <c r="L42" s="20"/>
      <c r="M42" s="20"/>
      <c r="N42" s="20"/>
      <c r="O42" s="20"/>
      <c r="P42" s="20"/>
      <c r="Q42" s="20"/>
      <c r="R42" s="20"/>
    </row>
    <row r="43" spans="3:18" ht="13.5" thickBot="1">
      <c r="C43" s="23"/>
      <c r="D43" s="20" t="s">
        <v>32</v>
      </c>
      <c r="E43" s="29"/>
      <c r="F43" s="15"/>
      <c r="G43" s="20" t="s">
        <v>34</v>
      </c>
      <c r="H43" s="20"/>
      <c r="I43" s="20"/>
      <c r="J43" s="24"/>
      <c r="K43" s="20"/>
      <c r="L43" s="20"/>
      <c r="M43" s="20"/>
      <c r="N43" s="20"/>
      <c r="O43" s="20"/>
      <c r="P43" s="20"/>
      <c r="Q43" s="20"/>
      <c r="R43" s="20"/>
    </row>
    <row r="44" spans="3:18" ht="13.5" thickBot="1">
      <c r="C44" s="25"/>
      <c r="D44" s="26"/>
      <c r="E44" s="29"/>
      <c r="F44" s="39" t="s">
        <v>33</v>
      </c>
      <c r="G44" s="40"/>
      <c r="H44" s="40"/>
      <c r="I44" s="40"/>
      <c r="J44" s="43"/>
      <c r="K44" s="20"/>
      <c r="L44" s="20"/>
      <c r="M44" s="20"/>
      <c r="N44" s="20"/>
      <c r="O44" s="20"/>
      <c r="P44" s="20"/>
      <c r="Q44" s="20"/>
      <c r="R44" s="20"/>
    </row>
    <row r="45" spans="10:16" ht="12.75">
      <c r="J45" s="18"/>
      <c r="O45" s="20"/>
      <c r="P45" s="20"/>
    </row>
    <row r="46" ht="12.75">
      <c r="J46" s="18"/>
    </row>
    <row r="47" ht="12.75">
      <c r="J47" s="33" t="s">
        <v>27</v>
      </c>
    </row>
    <row r="48" spans="3:10" ht="12.75">
      <c r="C48" s="48" t="s">
        <v>26</v>
      </c>
      <c r="J48" s="18"/>
    </row>
  </sheetData>
  <mergeCells count="38">
    <mergeCell ref="G25:I25"/>
    <mergeCell ref="A24:E24"/>
    <mergeCell ref="A22:E22"/>
    <mergeCell ref="A23:E23"/>
    <mergeCell ref="A26:E26"/>
    <mergeCell ref="A25:E25"/>
    <mergeCell ref="A1:K1"/>
    <mergeCell ref="A12:B12"/>
    <mergeCell ref="D5:E5"/>
    <mergeCell ref="D7:E7"/>
    <mergeCell ref="C12:D12"/>
    <mergeCell ref="A5:C5"/>
    <mergeCell ref="A7:C7"/>
    <mergeCell ref="E10:I14"/>
    <mergeCell ref="C9:D9"/>
    <mergeCell ref="C10:D10"/>
    <mergeCell ref="C11:D11"/>
    <mergeCell ref="A11:B11"/>
    <mergeCell ref="A9:B9"/>
    <mergeCell ref="A10:B10"/>
    <mergeCell ref="A15:B15"/>
    <mergeCell ref="A16:B16"/>
    <mergeCell ref="C13:D13"/>
    <mergeCell ref="C14:D14"/>
    <mergeCell ref="C15:D15"/>
    <mergeCell ref="C16:D16"/>
    <mergeCell ref="A13:B13"/>
    <mergeCell ref="A14:B14"/>
    <mergeCell ref="A3:K3"/>
    <mergeCell ref="A28:K28"/>
    <mergeCell ref="C17:D17"/>
    <mergeCell ref="C18:D18"/>
    <mergeCell ref="C19:D19"/>
    <mergeCell ref="A21:I21"/>
    <mergeCell ref="A17:B17"/>
    <mergeCell ref="A18:B18"/>
    <mergeCell ref="A19:B19"/>
    <mergeCell ref="E15:I19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Samek</dc:creator>
  <cp:keywords/>
  <dc:description/>
  <cp:lastModifiedBy>Samek Zdeněk</cp:lastModifiedBy>
  <cp:lastPrinted>2002-11-04T19:01:56Z</cp:lastPrinted>
  <dcterms:created xsi:type="dcterms:W3CDTF">2000-12-28T14:46:35Z</dcterms:created>
  <dcterms:modified xsi:type="dcterms:W3CDTF">2003-02-26T12:14:21Z</dcterms:modified>
  <cp:category/>
  <cp:version/>
  <cp:contentType/>
  <cp:contentStatus/>
</cp:coreProperties>
</file>